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lever-my.sharepoint.com/personal/mongkon_yingamnuaychai_unilever_com/Documents/"/>
    </mc:Choice>
  </mc:AlternateContent>
  <xr:revisionPtr revIDLastSave="0" documentId="8_{4AC33FA1-B448-4715-9645-B02EA435A7CD}" xr6:coauthVersionLast="47" xr6:coauthVersionMax="47" xr10:uidLastSave="{00000000-0000-0000-0000-000000000000}"/>
  <bookViews>
    <workbookView xWindow="-108" yWindow="-108" windowWidth="23256" windowHeight="12576" tabRatio="895" activeTab="1" xr2:uid="{00000000-000D-0000-FFFF-FFFF00000000}"/>
  </bookViews>
  <sheets>
    <sheet name="รายการราคาวัตถุดิบ" sheetId="1" r:id="rId1"/>
    <sheet name="เมนูตัวอย่าง" sheetId="91" r:id="rId2"/>
  </sheets>
  <definedNames>
    <definedName name="_xlnm._FilterDatabase" localSheetId="0" hidden="1">รายการราคาวัตถุดิบ!$A$1:$D$90</definedName>
    <definedName name="Ingredients">รายการราคาวัตถุดิบ!$A$2:$A$187</definedName>
    <definedName name="Z_AE76CF9C_5E0F_4021_A1DB_C6ACC54CE8B9_.wvu.Cols" localSheetId="1" hidden="1">เมนูตัวอย่าง!$H:$XFD</definedName>
    <definedName name="Z_AE76CF9C_5E0F_4021_A1DB_C6ACC54CE8B9_.wvu.FilterData" localSheetId="0" hidden="1">รายการราคาวัตถุดิบ!$A$1:$D$90</definedName>
  </definedNames>
  <calcPr calcId="191028"/>
  <customWorkbookViews>
    <customWorkbookView name="Oosthuisen, Kirsty - Personal View" guid="{AE76CF9C-5E0F-4021-A1DB-C6ACC54CE8B9}" mergeInterval="0" personalView="1" maximized="1" xWindow="-8" yWindow="-8" windowWidth="1936" windowHeight="1056" activeSheetId="1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91" l="1"/>
  <c r="E6" i="91" s="1"/>
  <c r="D7" i="91"/>
  <c r="E7" i="91" s="1"/>
  <c r="D8" i="91"/>
  <c r="E8" i="91" s="1"/>
  <c r="D9" i="91"/>
  <c r="E9" i="91" s="1"/>
  <c r="D10" i="91"/>
  <c r="E10" i="91" s="1"/>
  <c r="D11" i="91"/>
  <c r="E11" i="91" s="1"/>
  <c r="D12" i="91"/>
  <c r="E12" i="91" s="1"/>
  <c r="D13" i="91"/>
  <c r="E13" i="91" s="1"/>
  <c r="D14" i="91"/>
  <c r="E14" i="91" s="1"/>
  <c r="D15" i="91"/>
  <c r="E15" i="91" s="1"/>
  <c r="D16" i="91"/>
  <c r="E16" i="91" s="1"/>
  <c r="D17" i="91"/>
  <c r="E17" i="91" s="1"/>
  <c r="D4" i="91"/>
  <c r="D5" i="91" l="1"/>
  <c r="E5" i="91" s="1"/>
  <c r="E4" i="91"/>
  <c r="E18" i="91" l="1"/>
  <c r="C21" i="91" s="1"/>
  <c r="C22" i="91" s="1"/>
  <c r="C25" i="91" s="1"/>
</calcChain>
</file>

<file path=xl/sharedStrings.xml><?xml version="1.0" encoding="utf-8"?>
<sst xmlns="http://schemas.openxmlformats.org/spreadsheetml/2006/main" count="83" uniqueCount="77">
  <si>
    <t>อาโวคาโด</t>
  </si>
  <si>
    <t>เบคอน</t>
  </si>
  <si>
    <t>ใบโหระพา</t>
  </si>
  <si>
    <t>ใบกระวาน</t>
  </si>
  <si>
    <t>เนื้อวัว</t>
  </si>
  <si>
    <t>บีทรูท</t>
  </si>
  <si>
    <t>ขนมปัง</t>
  </si>
  <si>
    <t>ข้าวกล้อง</t>
  </si>
  <si>
    <t>น้ำตาลทราย</t>
  </si>
  <si>
    <t>กะหล่ำปลี</t>
  </si>
  <si>
    <t>แครอท</t>
  </si>
  <si>
    <t>เม็ดมะม่วงหิมพานต์</t>
  </si>
  <si>
    <t>ผักชีฝรั่ง</t>
  </si>
  <si>
    <t>เชดดาร์ชีส</t>
  </si>
  <si>
    <t>ไก่</t>
  </si>
  <si>
    <t>ตับไก่</t>
  </si>
  <si>
    <t>ปีกไก่</t>
  </si>
  <si>
    <t>กะทิ</t>
  </si>
  <si>
    <t>ผักชี</t>
  </si>
  <si>
    <t>ใบผักชี</t>
  </si>
  <si>
    <t>แตงกวา</t>
  </si>
  <si>
    <t>มะเขือ</t>
  </si>
  <si>
    <t>ไข่</t>
  </si>
  <si>
    <t>ซอสบาร์บีคิว</t>
  </si>
  <si>
    <t>น้ำปลา</t>
  </si>
  <si>
    <t>กระเทียม</t>
  </si>
  <si>
    <t>ขิง</t>
  </si>
  <si>
    <t>ถั่วเขียว</t>
  </si>
  <si>
    <t>พริกเขียว</t>
  </si>
  <si>
    <t>ยี่หร่า</t>
  </si>
  <si>
    <t>น้ำผึ้ง</t>
  </si>
  <si>
    <t>ผักคะน้า</t>
  </si>
  <si>
    <t>เนื้อแกะ</t>
  </si>
  <si>
    <t>มะนาว</t>
  </si>
  <si>
    <t>น้ำมะนาว</t>
  </si>
  <si>
    <t>ผักกาดหอม</t>
  </si>
  <si>
    <t>มักกะโรนีพาสต้า</t>
  </si>
  <si>
    <t>มะม่วง</t>
  </si>
  <si>
    <t>มาการีน</t>
  </si>
  <si>
    <t>ใบสะระแหน่</t>
  </si>
  <si>
    <t>มอสซาเรลล่าชีส</t>
  </si>
  <si>
    <t>น้ำมันมะกอก</t>
  </si>
  <si>
    <t>หัวหอม</t>
  </si>
  <si>
    <t>พาร์เมซานชีส</t>
  </si>
  <si>
    <t>พริกไทย</t>
  </si>
  <si>
    <t>สัปปะรด</t>
  </si>
  <si>
    <t>หมูสับ</t>
  </si>
  <si>
    <t>มันฝรั่ง</t>
  </si>
  <si>
    <t>พริกแดง</t>
  </si>
  <si>
    <t>ถั่วแดง</t>
  </si>
  <si>
    <t>หอมแดง</t>
  </si>
  <si>
    <t>เกลือ</t>
  </si>
  <si>
    <t>ผักโขม</t>
  </si>
  <si>
    <t>ต้นหอม</t>
  </si>
  <si>
    <t>น้ำมันดอกทานตะวัน</t>
  </si>
  <si>
    <t>ถั่วฝักยาว</t>
  </si>
  <si>
    <t>มะเขือเทศ</t>
  </si>
  <si>
    <t>ข้าวโพด</t>
  </si>
  <si>
    <t>ซอสถั่วเหลือง</t>
  </si>
  <si>
    <t>ซอสพริก</t>
  </si>
  <si>
    <t>ซอสมะเขือเทศ</t>
  </si>
  <si>
    <t>น้ำส้มสาย</t>
  </si>
  <si>
    <t>บร็อคโคลี่</t>
  </si>
  <si>
    <t>วัตถุดิบ</t>
  </si>
  <si>
    <t>ชื่อเมนู</t>
  </si>
  <si>
    <t>จำนวนที่ใช้ กรัม/มล.</t>
  </si>
  <si>
    <t>ราคาต้นทุน</t>
  </si>
  <si>
    <t>ราคาต้นทุนรวม</t>
  </si>
  <si>
    <t>จำนวนจานที่ได้</t>
  </si>
  <si>
    <t>ราคาต้นทุนรวม/การทำ</t>
  </si>
  <si>
    <t>ราคาต้นทุน/จาน</t>
  </si>
  <si>
    <t>เปอร์เซ็นต์กำไรที่ต้องการ</t>
  </si>
  <si>
    <t>ราคาที่ควรขาย/จาน</t>
  </si>
  <si>
    <t>*ยังไม่รวมค่าบรรจุภัณฑ์อาหาร ภาษีมูลค่าเพิ่มและค่าบริการ (ถ้ามี)</t>
  </si>
  <si>
    <t>100</t>
  </si>
  <si>
    <t>ราคาต้นทุนต่อกก. / ลิตร / ชิ้น</t>
  </si>
  <si>
    <t>ราคาต้นทุนต่อ
กก. / ลิตร / ชิ้น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</si>
</sst>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(* #,##0.00_);_(* \(#,##0.00\);_(* &quot;-&quot;??_);_(@_)"/>
    <numFmt numFmtId="167" formatCode="&quot;R&quot;\ #,##0.00"/>
    <numFmt numFmtId="169" formatCode="&quot;฿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13" xfId="0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/>
    <xf numFmtId="167" fontId="0" fillId="0" borderId="8" xfId="0" applyNumberFormat="1" applyBorder="1"/>
    <xf numFmtId="0" fontId="5" fillId="0" borderId="15" xfId="0" applyFont="1" applyBorder="1" applyAlignment="1">
      <alignment horizontal="center" vertical="center"/>
    </xf>
    <xf numFmtId="0" fontId="0" fillId="0" borderId="16" xfId="0" applyBorder="1"/>
    <xf numFmtId="4" fontId="0" fillId="0" borderId="0" xfId="0" applyNumberFormat="1"/>
    <xf numFmtId="0" fontId="0" fillId="0" borderId="9" xfId="0" applyBorder="1"/>
    <xf numFmtId="4" fontId="0" fillId="0" borderId="17" xfId="0" applyNumberFormat="1" applyBorder="1"/>
    <xf numFmtId="0" fontId="0" fillId="0" borderId="7" xfId="0" applyBorder="1"/>
    <xf numFmtId="167" fontId="0" fillId="0" borderId="0" xfId="0" applyNumberFormat="1"/>
    <xf numFmtId="0" fontId="2" fillId="0" borderId="9" xfId="0" applyFont="1" applyBorder="1"/>
    <xf numFmtId="0" fontId="0" fillId="0" borderId="18" xfId="0" applyBorder="1"/>
    <xf numFmtId="0" fontId="0" fillId="0" borderId="19" xfId="0" applyBorder="1"/>
    <xf numFmtId="4" fontId="0" fillId="0" borderId="19" xfId="0" applyNumberFormat="1" applyBorder="1"/>
    <xf numFmtId="4" fontId="0" fillId="0" borderId="20" xfId="0" applyNumberFormat="1" applyBorder="1"/>
    <xf numFmtId="0" fontId="2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7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14" xfId="0" applyNumberFormat="1" applyBorder="1"/>
    <xf numFmtId="1" fontId="0" fillId="0" borderId="0" xfId="0" applyNumberFormat="1"/>
    <xf numFmtId="169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/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3" xfId="0" applyFont="1" applyFill="1" applyBorder="1" applyAlignment="1" applyProtection="1">
      <alignment vertical="top" wrapText="1"/>
      <protection locked="0"/>
    </xf>
    <xf numFmtId="0" fontId="0" fillId="2" borderId="4" xfId="0" applyFill="1" applyBorder="1"/>
    <xf numFmtId="1" fontId="0" fillId="2" borderId="1" xfId="0" applyNumberForma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1" fontId="0" fillId="2" borderId="4" xfId="0" applyNumberFormat="1" applyFont="1" applyFill="1" applyBorder="1" applyAlignment="1">
      <alignment horizontal="center" vertical="center" wrapText="1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>
      <alignment horizontal="center"/>
    </xf>
    <xf numFmtId="169" fontId="0" fillId="0" borderId="6" xfId="0" applyNumberFormat="1" applyFill="1" applyBorder="1" applyAlignment="1">
      <alignment horizontal="center"/>
    </xf>
    <xf numFmtId="169" fontId="0" fillId="0" borderId="21" xfId="0" applyNumberFormat="1" applyFill="1" applyBorder="1" applyAlignment="1">
      <alignment horizontal="center"/>
    </xf>
    <xf numFmtId="169" fontId="0" fillId="0" borderId="3" xfId="0" applyNumberFormat="1" applyFill="1" applyBorder="1" applyAlignment="1">
      <alignment horizontal="center"/>
    </xf>
    <xf numFmtId="167" fontId="0" fillId="0" borderId="23" xfId="0" applyNumberFormat="1" applyFill="1" applyBorder="1"/>
    <xf numFmtId="0" fontId="2" fillId="2" borderId="8" xfId="0" applyFont="1" applyFill="1" applyBorder="1" applyAlignment="1">
      <alignment horizontal="right"/>
    </xf>
    <xf numFmtId="1" fontId="2" fillId="0" borderId="7" xfId="0" applyNumberFormat="1" applyFont="1" applyBorder="1"/>
    <xf numFmtId="0" fontId="3" fillId="3" borderId="10" xfId="0" applyFont="1" applyFill="1" applyBorder="1" applyAlignment="1">
      <alignment horizontal="left" vertical="center"/>
    </xf>
    <xf numFmtId="1" fontId="3" fillId="3" borderId="14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wrapText="1"/>
    </xf>
    <xf numFmtId="1" fontId="7" fillId="2" borderId="4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464608</xdr:colOff>
      <xdr:row>1</xdr:row>
      <xdr:rowOff>1284393</xdr:rowOff>
    </xdr:from>
    <xdr:ext cx="2842472" cy="3143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CE081D-47C5-43C9-B9D5-5CE7AA9B5D1F}"/>
            </a:ext>
          </a:extLst>
        </xdr:cNvPr>
        <xdr:cNvSpPr txBox="1"/>
      </xdr:nvSpPr>
      <xdr:spPr>
        <a:xfrm>
          <a:off x="3840268" y="1474893"/>
          <a:ext cx="2842472" cy="314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050" b="1"/>
            <a:t>เครื่องมือคำนวณต้นทุนอาหาร</a:t>
          </a:r>
          <a:endParaRPr lang="en-ZA" sz="1050" b="1"/>
        </a:p>
      </xdr:txBody>
    </xdr:sp>
    <xdr:clientData/>
  </xdr:oneCellAnchor>
  <xdr:twoCellAnchor>
    <xdr:from>
      <xdr:col>5</xdr:col>
      <xdr:colOff>163</xdr:colOff>
      <xdr:row>2</xdr:row>
      <xdr:rowOff>164411</xdr:rowOff>
    </xdr:from>
    <xdr:to>
      <xdr:col>5</xdr:col>
      <xdr:colOff>523</xdr:colOff>
      <xdr:row>2</xdr:row>
      <xdr:rowOff>164771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CA4C7A9-A097-4286-81E5-A4CE6FD2058E}"/>
                </a:ext>
              </a:extLst>
            </xdr14:cNvPr>
            <xdr14:cNvContentPartPr/>
          </xdr14:nvContentPartPr>
          <xdr14:nvPr macro=""/>
          <xdr14:xfrm>
            <a:off x="5888345" y="2000138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A35E5D33-9A17-4659-871F-C6BE4A3573DD}"/>
                </a:ext>
              </a:extLst>
            </xdr:cNvPr>
            <xdr:cNvPicPr/>
          </xdr:nvPicPr>
          <xdr:blipFill/>
          <xdr:spPr/>
        </xdr:pic>
      </mc:Fallback>
    </mc:AlternateContent>
    <xdr:clientData/>
  </xdr:twoCellAnchor>
  <xdr:twoCellAnchor>
    <xdr:from>
      <xdr:col>1</xdr:col>
      <xdr:colOff>1599824</xdr:colOff>
      <xdr:row>1</xdr:row>
      <xdr:rowOff>164348</xdr:rowOff>
    </xdr:from>
    <xdr:to>
      <xdr:col>3</xdr:col>
      <xdr:colOff>350519</xdr:colOff>
      <xdr:row>1</xdr:row>
      <xdr:rowOff>1217977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3EB0E5C-9ED4-A8D7-FAEF-7B96A6267CFF}"/>
            </a:ext>
          </a:extLst>
        </xdr:cNvPr>
        <xdr:cNvSpPr txBox="1"/>
      </xdr:nvSpPr>
      <xdr:spPr>
        <a:xfrm>
          <a:off x="2224664" y="354848"/>
          <a:ext cx="2278755" cy="1053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ตัวอย่าง</a:t>
          </a:r>
          <a:r>
            <a:rPr lang="en-ZA" sz="2800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28.36041" units="1/cm"/>
          <inkml:channelProperty channel="Y" name="resolution" value="28.34646" units="1/cm"/>
          <inkml:channelProperty channel="T" name="resolution" value="1" units="1/dev"/>
        </inkml:channelProperties>
      </inkml:inkSource>
      <inkml:timestamp xml:id="ts0" timeString="2022-11-24T07:43:42.138"/>
    </inkml:context>
    <inkml:brush xml:id="br0">
      <inkml:brushProperty name="width" value="0.05292" units="cm"/>
      <inkml:brushProperty name="height" value="0.05292" units="cm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64"/>
  <sheetViews>
    <sheetView zoomScale="120" zoomScaleNormal="120" workbookViewId="0">
      <pane ySplit="1" topLeftCell="A2" activePane="bottomLeft" state="frozen"/>
      <selection activeCell="A66" sqref="A66"/>
      <selection pane="bottomLeft" activeCell="C53" sqref="C53"/>
    </sheetView>
  </sheetViews>
  <sheetFormatPr defaultColWidth="40" defaultRowHeight="15" customHeight="1" x14ac:dyDescent="0.3"/>
  <cols>
    <col min="2" max="2" width="28.44140625" style="33" customWidth="1"/>
  </cols>
  <sheetData>
    <row r="1" spans="1:2" ht="33.75" customHeight="1" thickBot="1" x14ac:dyDescent="0.35">
      <c r="A1" s="55" t="s">
        <v>63</v>
      </c>
      <c r="B1" s="56" t="s">
        <v>76</v>
      </c>
    </row>
    <row r="2" spans="1:2" ht="13.2" customHeight="1" thickBot="1" x14ac:dyDescent="0.35">
      <c r="A2" s="57" t="s">
        <v>25</v>
      </c>
      <c r="B2" s="58">
        <v>127.96</v>
      </c>
    </row>
    <row r="3" spans="1:2" ht="13.2" customHeight="1" thickBot="1" x14ac:dyDescent="0.35">
      <c r="A3" s="57" t="s">
        <v>17</v>
      </c>
      <c r="B3" s="58">
        <v>84.97</v>
      </c>
    </row>
    <row r="4" spans="1:2" ht="13.2" customHeight="1" thickBot="1" x14ac:dyDescent="0.35">
      <c r="A4" s="57" t="s">
        <v>9</v>
      </c>
      <c r="B4" s="58">
        <v>20</v>
      </c>
    </row>
    <row r="5" spans="1:2" ht="13.2" customHeight="1" thickBot="1" x14ac:dyDescent="0.35">
      <c r="A5" s="57" t="s">
        <v>51</v>
      </c>
      <c r="B5" s="58">
        <v>18.989999999999998</v>
      </c>
    </row>
    <row r="6" spans="1:2" ht="13.2" customHeight="1" thickBot="1" x14ac:dyDescent="0.35">
      <c r="A6" s="57" t="s">
        <v>14</v>
      </c>
      <c r="B6" s="58">
        <v>39.97</v>
      </c>
    </row>
    <row r="7" spans="1:2" ht="13.2" customHeight="1" thickBot="1" x14ac:dyDescent="0.35">
      <c r="A7" s="57" t="s">
        <v>6</v>
      </c>
      <c r="B7" s="58">
        <v>15</v>
      </c>
    </row>
    <row r="8" spans="1:2" ht="13.2" customHeight="1" thickBot="1" x14ac:dyDescent="0.35">
      <c r="A8" s="57" t="s">
        <v>7</v>
      </c>
      <c r="B8" s="58">
        <v>29.99</v>
      </c>
    </row>
    <row r="9" spans="1:2" ht="13.2" customHeight="1" thickBot="1" x14ac:dyDescent="0.35">
      <c r="A9" s="57" t="s">
        <v>57</v>
      </c>
      <c r="B9" s="58">
        <v>29.3</v>
      </c>
    </row>
    <row r="10" spans="1:2" ht="13.2" customHeight="1" thickBot="1" x14ac:dyDescent="0.35">
      <c r="A10" s="57" t="s">
        <v>26</v>
      </c>
      <c r="B10" s="58">
        <v>129.94999999999999</v>
      </c>
    </row>
    <row r="11" spans="1:2" ht="13.2" customHeight="1" thickBot="1" x14ac:dyDescent="0.35">
      <c r="A11" s="57" t="s">
        <v>22</v>
      </c>
      <c r="B11" s="58">
        <v>20</v>
      </c>
    </row>
    <row r="12" spans="1:2" ht="13.2" customHeight="1" thickBot="1" x14ac:dyDescent="0.35">
      <c r="A12" s="57" t="s">
        <v>10</v>
      </c>
      <c r="B12" s="58">
        <v>9.99</v>
      </c>
    </row>
    <row r="13" spans="1:2" ht="13.2" customHeight="1" thickBot="1" x14ac:dyDescent="0.35">
      <c r="A13" s="57" t="s">
        <v>13</v>
      </c>
      <c r="B13" s="58">
        <v>99.99</v>
      </c>
    </row>
    <row r="14" spans="1:2" ht="13.2" customHeight="1" thickBot="1" x14ac:dyDescent="0.35">
      <c r="A14" s="59" t="s">
        <v>58</v>
      </c>
      <c r="B14" s="58">
        <v>57.72</v>
      </c>
    </row>
    <row r="15" spans="1:2" ht="13.2" customHeight="1" thickBot="1" x14ac:dyDescent="0.35">
      <c r="A15" s="57" t="s">
        <v>23</v>
      </c>
      <c r="B15" s="58">
        <v>53.5</v>
      </c>
    </row>
    <row r="16" spans="1:2" ht="13.2" customHeight="1" thickBot="1" x14ac:dyDescent="0.35">
      <c r="A16" s="59" t="s">
        <v>59</v>
      </c>
      <c r="B16" s="58">
        <v>75.349999999999994</v>
      </c>
    </row>
    <row r="17" spans="1:2" ht="13.2" customHeight="1" thickBot="1" x14ac:dyDescent="0.35">
      <c r="A17" s="59" t="s">
        <v>60</v>
      </c>
      <c r="B17" s="58">
        <v>23</v>
      </c>
    </row>
    <row r="18" spans="1:2" ht="13.2" customHeight="1" thickBot="1" x14ac:dyDescent="0.35">
      <c r="A18" s="57" t="s">
        <v>53</v>
      </c>
      <c r="B18" s="58">
        <v>10.99</v>
      </c>
    </row>
    <row r="19" spans="1:2" ht="13.2" customHeight="1" thickBot="1" x14ac:dyDescent="0.35">
      <c r="A19" s="57" t="s">
        <v>15</v>
      </c>
      <c r="B19" s="58">
        <v>32</v>
      </c>
    </row>
    <row r="20" spans="1:2" ht="13.2" customHeight="1" thickBot="1" x14ac:dyDescent="0.35">
      <c r="A20" s="57" t="s">
        <v>20</v>
      </c>
      <c r="B20" s="58">
        <v>30</v>
      </c>
    </row>
    <row r="21" spans="1:2" ht="13.2" customHeight="1" thickBot="1" x14ac:dyDescent="0.35">
      <c r="A21" s="57" t="s">
        <v>27</v>
      </c>
      <c r="B21" s="58">
        <v>35.99</v>
      </c>
    </row>
    <row r="22" spans="1:2" ht="13.2" customHeight="1" thickBot="1" x14ac:dyDescent="0.35">
      <c r="A22" s="57" t="s">
        <v>49</v>
      </c>
      <c r="B22" s="58">
        <v>42</v>
      </c>
    </row>
    <row r="23" spans="1:2" ht="13.2" customHeight="1" thickBot="1" x14ac:dyDescent="0.35">
      <c r="A23" s="57" t="s">
        <v>55</v>
      </c>
      <c r="B23" s="58">
        <v>34.119999999999997</v>
      </c>
    </row>
    <row r="24" spans="1:2" ht="13.2" customHeight="1" thickBot="1" x14ac:dyDescent="0.35">
      <c r="A24" s="57" t="s">
        <v>8</v>
      </c>
      <c r="B24" s="58">
        <v>17.29</v>
      </c>
    </row>
    <row r="25" spans="1:2" ht="13.2" customHeight="1" thickBot="1" x14ac:dyDescent="0.35">
      <c r="A25" s="57" t="s">
        <v>24</v>
      </c>
      <c r="B25" s="58">
        <v>218.86</v>
      </c>
    </row>
    <row r="26" spans="1:2" ht="13.2" customHeight="1" thickBot="1" x14ac:dyDescent="0.35">
      <c r="A26" s="57" t="s">
        <v>30</v>
      </c>
      <c r="B26" s="58">
        <v>140</v>
      </c>
    </row>
    <row r="27" spans="1:2" ht="13.2" customHeight="1" thickBot="1" x14ac:dyDescent="0.35">
      <c r="A27" s="57" t="s">
        <v>34</v>
      </c>
      <c r="B27" s="58">
        <v>29.24</v>
      </c>
    </row>
    <row r="28" spans="1:2" ht="13.2" customHeight="1" thickBot="1" x14ac:dyDescent="0.35">
      <c r="A28" s="59" t="s">
        <v>54</v>
      </c>
      <c r="B28" s="58">
        <v>18.489999999999998</v>
      </c>
    </row>
    <row r="29" spans="1:2" ht="13.2" customHeight="1" thickBot="1" x14ac:dyDescent="0.35">
      <c r="A29" s="57" t="s">
        <v>41</v>
      </c>
      <c r="B29" s="58">
        <v>110</v>
      </c>
    </row>
    <row r="30" spans="1:2" ht="13.2" customHeight="1" thickBot="1" x14ac:dyDescent="0.35">
      <c r="A30" s="59" t="s">
        <v>61</v>
      </c>
      <c r="B30" s="58">
        <v>87.98</v>
      </c>
    </row>
    <row r="31" spans="1:2" ht="13.2" customHeight="1" thickBot="1" x14ac:dyDescent="0.35">
      <c r="A31" s="57" t="s">
        <v>32</v>
      </c>
      <c r="B31" s="58">
        <v>169.99</v>
      </c>
    </row>
    <row r="32" spans="1:2" ht="13.2" customHeight="1" thickBot="1" x14ac:dyDescent="0.35">
      <c r="A32" s="57" t="s">
        <v>4</v>
      </c>
      <c r="B32" s="58">
        <v>109.99</v>
      </c>
    </row>
    <row r="33" spans="1:2" ht="13.2" customHeight="1" thickBot="1" x14ac:dyDescent="0.35">
      <c r="A33" s="57" t="s">
        <v>62</v>
      </c>
      <c r="B33" s="58">
        <v>160.82</v>
      </c>
    </row>
    <row r="34" spans="1:2" ht="13.2" customHeight="1" thickBot="1" x14ac:dyDescent="0.35">
      <c r="A34" s="57" t="s">
        <v>5</v>
      </c>
      <c r="B34" s="58">
        <v>9</v>
      </c>
    </row>
    <row r="35" spans="1:2" ht="13.2" customHeight="1" thickBot="1" x14ac:dyDescent="0.35">
      <c r="A35" s="57" t="s">
        <v>1</v>
      </c>
      <c r="B35" s="58">
        <v>110</v>
      </c>
    </row>
    <row r="36" spans="1:2" ht="13.2" customHeight="1" thickBot="1" x14ac:dyDescent="0.35">
      <c r="A36" s="57" t="s">
        <v>3</v>
      </c>
      <c r="B36" s="58">
        <v>179</v>
      </c>
    </row>
    <row r="37" spans="1:2" ht="13.2" customHeight="1" thickBot="1" x14ac:dyDescent="0.35">
      <c r="A37" s="57" t="s">
        <v>19</v>
      </c>
      <c r="B37" s="58">
        <v>250</v>
      </c>
    </row>
    <row r="38" spans="1:2" ht="13.2" customHeight="1" thickBot="1" x14ac:dyDescent="0.35">
      <c r="A38" s="57" t="s">
        <v>39</v>
      </c>
      <c r="B38" s="58">
        <v>400</v>
      </c>
    </row>
    <row r="39" spans="1:2" ht="13.2" customHeight="1" thickBot="1" x14ac:dyDescent="0.35">
      <c r="A39" s="57" t="s">
        <v>2</v>
      </c>
      <c r="B39" s="58">
        <v>500</v>
      </c>
    </row>
    <row r="40" spans="1:2" ht="13.2" customHeight="1" thickBot="1" x14ac:dyDescent="0.35">
      <c r="A40" s="57" t="s">
        <v>16</v>
      </c>
      <c r="B40" s="58">
        <v>69.989999999999995</v>
      </c>
    </row>
    <row r="41" spans="1:2" ht="13.2" customHeight="1" thickBot="1" x14ac:dyDescent="0.35">
      <c r="A41" s="57" t="s">
        <v>35</v>
      </c>
      <c r="B41" s="58">
        <v>96.63</v>
      </c>
    </row>
    <row r="42" spans="1:2" ht="13.2" customHeight="1" thickBot="1" x14ac:dyDescent="0.35">
      <c r="A42" s="57" t="s">
        <v>52</v>
      </c>
      <c r="B42" s="58">
        <v>87.47</v>
      </c>
    </row>
    <row r="43" spans="1:2" ht="13.2" customHeight="1" thickBot="1" x14ac:dyDescent="0.35">
      <c r="A43" s="57" t="s">
        <v>31</v>
      </c>
      <c r="B43" s="58">
        <v>60</v>
      </c>
    </row>
    <row r="44" spans="1:2" ht="13.2" customHeight="1" thickBot="1" x14ac:dyDescent="0.35">
      <c r="A44" s="57" t="s">
        <v>18</v>
      </c>
      <c r="B44" s="58">
        <v>219.9</v>
      </c>
    </row>
    <row r="45" spans="1:2" ht="13.2" customHeight="1" thickBot="1" x14ac:dyDescent="0.35">
      <c r="A45" s="57" t="s">
        <v>12</v>
      </c>
      <c r="B45" s="58">
        <v>99</v>
      </c>
    </row>
    <row r="46" spans="1:2" ht="13.2" customHeight="1" thickBot="1" x14ac:dyDescent="0.35">
      <c r="A46" s="57" t="s">
        <v>28</v>
      </c>
      <c r="B46" s="58">
        <v>32.99</v>
      </c>
    </row>
    <row r="47" spans="1:2" ht="13.2" customHeight="1" thickBot="1" x14ac:dyDescent="0.35">
      <c r="A47" s="57" t="s">
        <v>48</v>
      </c>
      <c r="B47" s="58">
        <v>90</v>
      </c>
    </row>
    <row r="48" spans="1:2" ht="13.2" customHeight="1" thickBot="1" x14ac:dyDescent="0.35">
      <c r="A48" s="57" t="s">
        <v>44</v>
      </c>
      <c r="B48" s="60">
        <v>104.87</v>
      </c>
    </row>
    <row r="49" spans="1:2" ht="13.2" customHeight="1" thickBot="1" x14ac:dyDescent="0.35">
      <c r="A49" s="57" t="s">
        <v>43</v>
      </c>
      <c r="B49" s="58">
        <v>220</v>
      </c>
    </row>
    <row r="50" spans="1:2" ht="13.2" customHeight="1" thickBot="1" x14ac:dyDescent="0.35">
      <c r="A50" s="57" t="s">
        <v>40</v>
      </c>
      <c r="B50" s="58">
        <v>83</v>
      </c>
    </row>
    <row r="51" spans="1:2" ht="13.2" customHeight="1" thickBot="1" x14ac:dyDescent="0.35">
      <c r="A51" s="57" t="s">
        <v>21</v>
      </c>
      <c r="B51" s="58">
        <v>45</v>
      </c>
    </row>
    <row r="52" spans="1:2" ht="13.2" customHeight="1" thickBot="1" x14ac:dyDescent="0.35">
      <c r="A52" s="57" t="s">
        <v>56</v>
      </c>
      <c r="B52" s="58">
        <v>14.99</v>
      </c>
    </row>
    <row r="53" spans="1:2" ht="13.2" customHeight="1" thickBot="1" x14ac:dyDescent="0.35">
      <c r="A53" s="57" t="s">
        <v>33</v>
      </c>
      <c r="B53" s="58">
        <v>38.81</v>
      </c>
    </row>
    <row r="54" spans="1:2" ht="13.2" customHeight="1" thickBot="1" x14ac:dyDescent="0.35">
      <c r="A54" s="57" t="s">
        <v>37</v>
      </c>
      <c r="B54" s="58">
        <v>50</v>
      </c>
    </row>
    <row r="55" spans="1:2" ht="13.2" customHeight="1" thickBot="1" x14ac:dyDescent="0.35">
      <c r="A55" s="57" t="s">
        <v>36</v>
      </c>
      <c r="B55" s="58">
        <v>25</v>
      </c>
    </row>
    <row r="56" spans="1:2" ht="13.2" customHeight="1" thickBot="1" x14ac:dyDescent="0.35">
      <c r="A56" s="57" t="s">
        <v>47</v>
      </c>
      <c r="B56" s="58">
        <v>15</v>
      </c>
    </row>
    <row r="57" spans="1:2" ht="13.2" customHeight="1" thickBot="1" x14ac:dyDescent="0.35">
      <c r="A57" s="57" t="s">
        <v>38</v>
      </c>
      <c r="B57" s="58">
        <v>30.88</v>
      </c>
    </row>
    <row r="58" spans="1:2" ht="13.2" customHeight="1" thickBot="1" x14ac:dyDescent="0.35">
      <c r="A58" s="59" t="s">
        <v>11</v>
      </c>
      <c r="B58" s="58">
        <v>340</v>
      </c>
    </row>
    <row r="59" spans="1:2" ht="13.2" customHeight="1" thickBot="1" x14ac:dyDescent="0.35">
      <c r="A59" s="57" t="s">
        <v>29</v>
      </c>
      <c r="B59" s="58">
        <v>219.9</v>
      </c>
    </row>
    <row r="60" spans="1:2" ht="13.2" customHeight="1" thickBot="1" x14ac:dyDescent="0.35">
      <c r="A60" s="57" t="s">
        <v>45</v>
      </c>
      <c r="B60" s="58">
        <v>70</v>
      </c>
    </row>
    <row r="61" spans="1:2" ht="13.2" customHeight="1" thickBot="1" x14ac:dyDescent="0.35">
      <c r="A61" s="57" t="s">
        <v>46</v>
      </c>
      <c r="B61" s="58">
        <v>109</v>
      </c>
    </row>
    <row r="62" spans="1:2" ht="13.2" customHeight="1" thickBot="1" x14ac:dyDescent="0.35">
      <c r="A62" s="57" t="s">
        <v>50</v>
      </c>
      <c r="B62" s="61">
        <v>29.99</v>
      </c>
    </row>
    <row r="63" spans="1:2" ht="13.2" customHeight="1" thickBot="1" x14ac:dyDescent="0.35">
      <c r="A63" s="57" t="s">
        <v>42</v>
      </c>
      <c r="B63" s="58">
        <v>10</v>
      </c>
    </row>
    <row r="64" spans="1:2" ht="13.2" customHeight="1" thickBot="1" x14ac:dyDescent="0.35">
      <c r="A64" s="57" t="s">
        <v>0</v>
      </c>
      <c r="B64" s="58">
        <v>100</v>
      </c>
    </row>
  </sheetData>
  <autoFilter ref="A1:D90" xr:uid="{00000000-0009-0000-0000-000000000000}">
    <sortState xmlns:xlrd2="http://schemas.microsoft.com/office/spreadsheetml/2017/richdata2" ref="A2:B64">
      <sortCondition ref="A1:A90"/>
    </sortState>
  </autoFilter>
  <customSheetViews>
    <customSheetView guid="{AE76CF9C-5E0F-4021-A1DB-C6ACC54CE8B9}" showAutoFilter="1">
      <pane ySplit="1" topLeftCell="A59" activePane="bottomLeft" state="frozen"/>
      <selection pane="bottomLeft" activeCell="B70" sqref="B70"/>
      <pageMargins left="0" right="0" top="0" bottom="0" header="0" footer="0"/>
      <pageSetup orientation="portrait" r:id="rId1"/>
      <autoFilter ref="A1:D162" xr:uid="{E5DC2C23-B6F2-4B29-9F6C-98CB5C347FC4}">
        <sortState xmlns:xlrd2="http://schemas.microsoft.com/office/spreadsheetml/2017/richdata2" ref="A2:B144">
          <sortCondition ref="A1:A144"/>
        </sortState>
      </autoFilter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8AFB-8C1A-4052-8932-3317761BD155}">
  <dimension ref="A1:I65"/>
  <sheetViews>
    <sheetView tabSelected="1" zoomScaleNormal="100" workbookViewId="0">
      <selection activeCell="G7" sqref="G7"/>
    </sheetView>
  </sheetViews>
  <sheetFormatPr defaultColWidth="0" defaultRowHeight="14.4" x14ac:dyDescent="0.3"/>
  <cols>
    <col min="1" max="1" width="9.109375" customWidth="1"/>
    <col min="2" max="2" width="40.109375" customWidth="1"/>
    <col min="3" max="3" width="11.33203125" customWidth="1"/>
    <col min="4" max="4" width="15" customWidth="1"/>
    <col min="5" max="5" width="12.6640625" customWidth="1"/>
    <col min="6" max="6" width="0.109375" customWidth="1"/>
    <col min="7" max="7" width="9.109375" customWidth="1"/>
    <col min="8" max="9" width="0" hidden="1" customWidth="1"/>
    <col min="10" max="16384" width="9.109375" hidden="1"/>
  </cols>
  <sheetData>
    <row r="1" spans="2:6" ht="15" thickBot="1" x14ac:dyDescent="0.35"/>
    <row r="2" spans="2:6" ht="129" customHeight="1" thickBot="1" x14ac:dyDescent="0.75">
      <c r="B2" s="22" t="s">
        <v>64</v>
      </c>
      <c r="C2" s="24"/>
      <c r="D2" s="25"/>
      <c r="E2" s="26"/>
      <c r="F2" s="3"/>
    </row>
    <row r="3" spans="2:6" ht="43.8" thickBot="1" x14ac:dyDescent="0.35">
      <c r="B3" s="23" t="s">
        <v>63</v>
      </c>
      <c r="C3" s="4" t="s">
        <v>65</v>
      </c>
      <c r="D3" s="35" t="s">
        <v>75</v>
      </c>
      <c r="E3" s="5" t="s">
        <v>66</v>
      </c>
      <c r="F3" s="6"/>
    </row>
    <row r="4" spans="2:6" ht="15" thickBot="1" x14ac:dyDescent="0.35">
      <c r="B4" s="38" t="s">
        <v>25</v>
      </c>
      <c r="C4" s="43">
        <v>2000</v>
      </c>
      <c r="D4" s="49">
        <f>VLOOKUP(B4,รายการราคาวัตถุดิบ!A:B,2,FALSE)</f>
        <v>127.96</v>
      </c>
      <c r="E4" s="34">
        <f>D4*(C4/1000)</f>
        <v>255.92</v>
      </c>
      <c r="F4" s="21"/>
    </row>
    <row r="5" spans="2:6" ht="15" thickBot="1" x14ac:dyDescent="0.35">
      <c r="B5" s="39" t="s">
        <v>6</v>
      </c>
      <c r="C5" s="44">
        <v>100</v>
      </c>
      <c r="D5" s="50">
        <f>VLOOKUP(B5,รายการราคาวัตถุดิบ!A:B,2,FALSE)</f>
        <v>15</v>
      </c>
      <c r="E5" s="34">
        <f t="shared" ref="E5:E17" si="0">D5*(C5/1000)</f>
        <v>1.5</v>
      </c>
      <c r="F5" s="21"/>
    </row>
    <row r="6" spans="2:6" ht="15" thickBot="1" x14ac:dyDescent="0.35">
      <c r="B6" s="40" t="s">
        <v>57</v>
      </c>
      <c r="C6" s="45">
        <v>200</v>
      </c>
      <c r="D6" s="50">
        <f>VLOOKUP(B6,รายการราคาวัตถุดิบ!A:B,2,FALSE)</f>
        <v>29.3</v>
      </c>
      <c r="E6" s="34">
        <f t="shared" si="0"/>
        <v>5.86</v>
      </c>
      <c r="F6" s="21"/>
    </row>
    <row r="7" spans="2:6" ht="15" thickBot="1" x14ac:dyDescent="0.35">
      <c r="B7" s="41" t="s">
        <v>26</v>
      </c>
      <c r="C7" s="46">
        <v>100</v>
      </c>
      <c r="D7" s="50">
        <f>VLOOKUP(B7,รายการราคาวัตถุดิบ!A:B,2,FALSE)</f>
        <v>129.94999999999999</v>
      </c>
      <c r="E7" s="34">
        <f t="shared" si="0"/>
        <v>12.994999999999999</v>
      </c>
      <c r="F7" s="21"/>
    </row>
    <row r="8" spans="2:6" ht="15" thickBot="1" x14ac:dyDescent="0.35">
      <c r="B8" s="41" t="s">
        <v>24</v>
      </c>
      <c r="C8" s="47" t="s">
        <v>74</v>
      </c>
      <c r="D8" s="50">
        <f>VLOOKUP(B8,รายการราคาวัตถุดิบ!A:B,2,FALSE)</f>
        <v>218.86</v>
      </c>
      <c r="E8" s="34">
        <f t="shared" si="0"/>
        <v>21.886000000000003</v>
      </c>
      <c r="F8" s="21"/>
    </row>
    <row r="9" spans="2:6" ht="15" thickBot="1" x14ac:dyDescent="0.35">
      <c r="B9" s="41"/>
      <c r="C9" s="47"/>
      <c r="D9" s="50" t="e">
        <f>VLOOKUP(B9,รายการราคาวัตถุดิบ!A:B,2,FALSE)</f>
        <v>#N/A</v>
      </c>
      <c r="E9" s="34" t="e">
        <f t="shared" si="0"/>
        <v>#N/A</v>
      </c>
      <c r="F9" s="21"/>
    </row>
    <row r="10" spans="2:6" ht="15" thickBot="1" x14ac:dyDescent="0.35">
      <c r="B10" s="41"/>
      <c r="C10" s="47"/>
      <c r="D10" s="50" t="e">
        <f>VLOOKUP(B10,รายการราคาวัตถุดิบ!A:B,2,FALSE)</f>
        <v>#N/A</v>
      </c>
      <c r="E10" s="34" t="e">
        <f t="shared" si="0"/>
        <v>#N/A</v>
      </c>
      <c r="F10" s="21"/>
    </row>
    <row r="11" spans="2:6" ht="15" thickBot="1" x14ac:dyDescent="0.35">
      <c r="B11" s="41"/>
      <c r="C11" s="47"/>
      <c r="D11" s="50" t="e">
        <f>VLOOKUP(B11,รายการราคาวัตถุดิบ!A:B,2,FALSE)</f>
        <v>#N/A</v>
      </c>
      <c r="E11" s="34" t="e">
        <f t="shared" si="0"/>
        <v>#N/A</v>
      </c>
      <c r="F11" s="21"/>
    </row>
    <row r="12" spans="2:6" ht="15" thickBot="1" x14ac:dyDescent="0.35">
      <c r="B12" s="41"/>
      <c r="C12" s="47"/>
      <c r="D12" s="50" t="e">
        <f>VLOOKUP(B12,รายการราคาวัตถุดิบ!A:B,2,FALSE)</f>
        <v>#N/A</v>
      </c>
      <c r="E12" s="34" t="e">
        <f t="shared" si="0"/>
        <v>#N/A</v>
      </c>
      <c r="F12" s="21"/>
    </row>
    <row r="13" spans="2:6" ht="15" thickBot="1" x14ac:dyDescent="0.35">
      <c r="B13" s="41"/>
      <c r="C13" s="47"/>
      <c r="D13" s="50" t="e">
        <f>VLOOKUP(B13,รายการราคาวัตถุดิบ!A:B,2,FALSE)</f>
        <v>#N/A</v>
      </c>
      <c r="E13" s="34" t="e">
        <f t="shared" si="0"/>
        <v>#N/A</v>
      </c>
      <c r="F13" s="21"/>
    </row>
    <row r="14" spans="2:6" ht="15" thickBot="1" x14ac:dyDescent="0.35">
      <c r="B14" s="41"/>
      <c r="C14" s="47"/>
      <c r="D14" s="50" t="e">
        <f>VLOOKUP(B14,รายการราคาวัตถุดิบ!A:B,2,FALSE)</f>
        <v>#N/A</v>
      </c>
      <c r="E14" s="34" t="e">
        <f t="shared" si="0"/>
        <v>#N/A</v>
      </c>
      <c r="F14" s="21"/>
    </row>
    <row r="15" spans="2:6" ht="15" thickBot="1" x14ac:dyDescent="0.35">
      <c r="B15" s="41"/>
      <c r="C15" s="47"/>
      <c r="D15" s="50" t="e">
        <f>VLOOKUP(B15,รายการราคาวัตถุดิบ!A:B,2,FALSE)</f>
        <v>#N/A</v>
      </c>
      <c r="E15" s="34" t="e">
        <f t="shared" si="0"/>
        <v>#N/A</v>
      </c>
      <c r="F15" s="21"/>
    </row>
    <row r="16" spans="2:6" ht="15" thickBot="1" x14ac:dyDescent="0.35">
      <c r="B16" s="41"/>
      <c r="C16" s="47"/>
      <c r="D16" s="50" t="e">
        <f>VLOOKUP(B16,รายการราคาวัตถุดิบ!A:B,2,FALSE)</f>
        <v>#N/A</v>
      </c>
      <c r="E16" s="34" t="e">
        <f t="shared" si="0"/>
        <v>#N/A</v>
      </c>
      <c r="F16" s="21"/>
    </row>
    <row r="17" spans="2:6" ht="15" customHeight="1" x14ac:dyDescent="0.3">
      <c r="B17" s="42"/>
      <c r="C17" s="48"/>
      <c r="D17" s="50" t="e">
        <f>VLOOKUP(B17,รายการราคาวัตถุดิบ!A:B,2,FALSE)</f>
        <v>#N/A</v>
      </c>
      <c r="E17" s="34" t="e">
        <f t="shared" si="0"/>
        <v>#N/A</v>
      </c>
      <c r="F17" s="27"/>
    </row>
    <row r="18" spans="2:6" ht="15" customHeight="1" x14ac:dyDescent="0.3">
      <c r="B18" s="36" t="s">
        <v>67</v>
      </c>
      <c r="C18" s="1"/>
      <c r="D18" s="51"/>
      <c r="E18" s="31">
        <f>SUM(E4:E7)</f>
        <v>276.27499999999998</v>
      </c>
      <c r="F18" s="28"/>
    </row>
    <row r="19" spans="2:6" ht="46.8" thickBot="1" x14ac:dyDescent="0.35">
      <c r="B19" s="7" t="s">
        <v>68</v>
      </c>
      <c r="C19" s="53">
        <v>10</v>
      </c>
      <c r="D19" s="52"/>
      <c r="E19" s="8"/>
      <c r="F19" s="9"/>
    </row>
    <row r="20" spans="2:6" ht="15" thickBot="1" x14ac:dyDescent="0.35">
      <c r="B20" s="10"/>
      <c r="D20" s="29"/>
      <c r="E20" s="30"/>
      <c r="F20" s="11"/>
    </row>
    <row r="21" spans="2:6" ht="15" thickBot="1" x14ac:dyDescent="0.35">
      <c r="B21" s="12" t="s">
        <v>69</v>
      </c>
      <c r="C21" s="32">
        <f>E18</f>
        <v>276.27499999999998</v>
      </c>
      <c r="D21" s="11"/>
      <c r="E21" s="13"/>
      <c r="F21" s="11"/>
    </row>
    <row r="22" spans="2:6" ht="15" thickBot="1" x14ac:dyDescent="0.35">
      <c r="B22" s="12" t="s">
        <v>70</v>
      </c>
      <c r="C22" s="32">
        <f>C21/C19*1</f>
        <v>27.627499999999998</v>
      </c>
      <c r="D22" s="11"/>
      <c r="E22" s="13"/>
      <c r="F22" s="11"/>
    </row>
    <row r="23" spans="2:6" ht="15" thickBot="1" x14ac:dyDescent="0.35">
      <c r="B23" s="14" t="s">
        <v>71</v>
      </c>
      <c r="C23" s="37">
        <v>70</v>
      </c>
      <c r="D23" s="29"/>
      <c r="E23" s="30"/>
      <c r="F23" s="11"/>
    </row>
    <row r="24" spans="2:6" ht="15" thickBot="1" x14ac:dyDescent="0.35">
      <c r="B24" s="12"/>
      <c r="C24" s="15"/>
      <c r="D24" s="11"/>
      <c r="E24" s="13"/>
      <c r="F24" s="11"/>
    </row>
    <row r="25" spans="2:6" ht="15" thickBot="1" x14ac:dyDescent="0.35">
      <c r="B25" s="16" t="s">
        <v>72</v>
      </c>
      <c r="C25" s="54">
        <f>C22/(1-C23/100)</f>
        <v>92.09166666666664</v>
      </c>
      <c r="D25" s="11"/>
      <c r="E25" s="13"/>
      <c r="F25" s="11"/>
    </row>
    <row r="26" spans="2:6" ht="15" thickBot="1" x14ac:dyDescent="0.35">
      <c r="B26" s="17"/>
      <c r="C26" s="18"/>
      <c r="D26" s="19"/>
      <c r="E26" s="20"/>
      <c r="F26" s="19"/>
    </row>
    <row r="27" spans="2:6" x14ac:dyDescent="0.3">
      <c r="D27" s="11"/>
      <c r="E27" s="11"/>
      <c r="F27" s="11"/>
    </row>
    <row r="28" spans="2:6" x14ac:dyDescent="0.3">
      <c r="B28" s="2" t="s">
        <v>73</v>
      </c>
      <c r="D28" s="11"/>
      <c r="E28" s="11"/>
      <c r="F28" s="11"/>
    </row>
    <row r="29" spans="2:6" x14ac:dyDescent="0.3">
      <c r="D29" s="11"/>
      <c r="E29" s="11"/>
      <c r="F29" s="11"/>
    </row>
    <row r="30" spans="2:6" x14ac:dyDescent="0.3">
      <c r="D30" s="11"/>
      <c r="E30" s="11"/>
      <c r="F30" s="11"/>
    </row>
    <row r="31" spans="2:6" x14ac:dyDescent="0.3">
      <c r="D31" s="11"/>
      <c r="E31" s="11"/>
      <c r="F31" s="11"/>
    </row>
    <row r="32" spans="2:6" x14ac:dyDescent="0.3">
      <c r="D32" s="11"/>
      <c r="E32" s="11"/>
      <c r="F32" s="11"/>
    </row>
    <row r="33" spans="4:6" x14ac:dyDescent="0.3">
      <c r="D33" s="11"/>
      <c r="E33" s="11"/>
      <c r="F33" s="11"/>
    </row>
    <row r="34" spans="4:6" x14ac:dyDescent="0.3">
      <c r="D34" s="11"/>
      <c r="E34" s="11"/>
      <c r="F34" s="11"/>
    </row>
    <row r="35" spans="4:6" x14ac:dyDescent="0.3">
      <c r="D35" s="11"/>
      <c r="E35" s="11"/>
      <c r="F35" s="11"/>
    </row>
    <row r="36" spans="4:6" x14ac:dyDescent="0.3">
      <c r="D36" s="11"/>
      <c r="E36" s="11"/>
      <c r="F36" s="11"/>
    </row>
    <row r="37" spans="4:6" x14ac:dyDescent="0.3">
      <c r="D37" s="11"/>
      <c r="E37" s="11"/>
      <c r="F37" s="11"/>
    </row>
    <row r="38" spans="4:6" x14ac:dyDescent="0.3">
      <c r="D38" s="11"/>
      <c r="E38" s="11"/>
      <c r="F38" s="11"/>
    </row>
    <row r="39" spans="4:6" x14ac:dyDescent="0.3">
      <c r="D39" s="11"/>
      <c r="E39" s="11"/>
      <c r="F39" s="11"/>
    </row>
    <row r="40" spans="4:6" x14ac:dyDescent="0.3">
      <c r="D40" s="11"/>
      <c r="E40" s="11"/>
      <c r="F40" s="11"/>
    </row>
    <row r="41" spans="4:6" x14ac:dyDescent="0.3">
      <c r="D41" s="11"/>
      <c r="E41" s="11"/>
      <c r="F41" s="11"/>
    </row>
    <row r="42" spans="4:6" x14ac:dyDescent="0.3">
      <c r="D42" s="11"/>
      <c r="E42" s="11"/>
      <c r="F42" s="11"/>
    </row>
    <row r="43" spans="4:6" x14ac:dyDescent="0.3">
      <c r="D43" s="11"/>
      <c r="E43" s="11"/>
      <c r="F43" s="11"/>
    </row>
    <row r="44" spans="4:6" x14ac:dyDescent="0.3">
      <c r="D44" s="11"/>
      <c r="E44" s="11"/>
      <c r="F44" s="11"/>
    </row>
    <row r="45" spans="4:6" x14ac:dyDescent="0.3">
      <c r="D45" s="11"/>
      <c r="E45" s="11"/>
      <c r="F45" s="11"/>
    </row>
    <row r="46" spans="4:6" x14ac:dyDescent="0.3">
      <c r="D46" s="11"/>
      <c r="E46" s="11"/>
      <c r="F46" s="11"/>
    </row>
    <row r="47" spans="4:6" x14ac:dyDescent="0.3">
      <c r="D47" s="11"/>
      <c r="E47" s="11"/>
      <c r="F47" s="11"/>
    </row>
    <row r="48" spans="4:6" x14ac:dyDescent="0.3">
      <c r="D48" s="11"/>
      <c r="E48" s="11"/>
      <c r="F48" s="11"/>
    </row>
    <row r="49" spans="4:6" x14ac:dyDescent="0.3">
      <c r="D49" s="11"/>
      <c r="E49" s="11"/>
      <c r="F49" s="11"/>
    </row>
    <row r="50" spans="4:6" x14ac:dyDescent="0.3">
      <c r="D50" s="11"/>
      <c r="E50" s="11"/>
      <c r="F50" s="11"/>
    </row>
    <row r="51" spans="4:6" x14ac:dyDescent="0.3">
      <c r="D51" s="11"/>
      <c r="E51" s="11"/>
      <c r="F51" s="11"/>
    </row>
    <row r="52" spans="4:6" x14ac:dyDescent="0.3">
      <c r="D52" s="11"/>
      <c r="E52" s="11"/>
      <c r="F52" s="11"/>
    </row>
    <row r="53" spans="4:6" x14ac:dyDescent="0.3">
      <c r="D53" s="11"/>
      <c r="E53" s="11"/>
      <c r="F53" s="11"/>
    </row>
    <row r="54" spans="4:6" x14ac:dyDescent="0.3">
      <c r="D54" s="11"/>
      <c r="E54" s="11"/>
      <c r="F54" s="11"/>
    </row>
    <row r="55" spans="4:6" x14ac:dyDescent="0.3">
      <c r="D55" s="11"/>
      <c r="E55" s="11"/>
      <c r="F55" s="11"/>
    </row>
    <row r="56" spans="4:6" x14ac:dyDescent="0.3">
      <c r="D56" s="11"/>
      <c r="E56" s="11"/>
      <c r="F56" s="11"/>
    </row>
    <row r="57" spans="4:6" x14ac:dyDescent="0.3">
      <c r="D57" s="11"/>
      <c r="E57" s="11"/>
      <c r="F57" s="11"/>
    </row>
    <row r="58" spans="4:6" x14ac:dyDescent="0.3">
      <c r="D58" s="11"/>
      <c r="E58" s="11"/>
      <c r="F58" s="11"/>
    </row>
    <row r="59" spans="4:6" x14ac:dyDescent="0.3">
      <c r="D59" s="11"/>
      <c r="E59" s="11"/>
      <c r="F59" s="11"/>
    </row>
    <row r="60" spans="4:6" x14ac:dyDescent="0.3">
      <c r="D60" s="11"/>
      <c r="E60" s="11"/>
      <c r="F60" s="11"/>
    </row>
    <row r="61" spans="4:6" x14ac:dyDescent="0.3">
      <c r="D61" s="11"/>
      <c r="E61" s="11"/>
      <c r="F61" s="11"/>
    </row>
    <row r="62" spans="4:6" x14ac:dyDescent="0.3">
      <c r="D62" s="11"/>
      <c r="E62" s="11"/>
      <c r="F62" s="11"/>
    </row>
    <row r="63" spans="4:6" x14ac:dyDescent="0.3">
      <c r="D63" s="11"/>
      <c r="E63" s="11"/>
      <c r="F63" s="11"/>
    </row>
    <row r="64" spans="4:6" x14ac:dyDescent="0.3">
      <c r="D64" s="11"/>
      <c r="E64" s="11"/>
      <c r="F64" s="11"/>
    </row>
    <row r="65" spans="4:6" x14ac:dyDescent="0.3">
      <c r="D65" s="11"/>
      <c r="E65" s="11"/>
      <c r="F65" s="11"/>
    </row>
  </sheetData>
  <mergeCells count="4">
    <mergeCell ref="C2:E2"/>
    <mergeCell ref="F17:F18"/>
    <mergeCell ref="D20:E20"/>
    <mergeCell ref="D23:E23"/>
  </mergeCells>
  <pageMargins left="0.7" right="0.7" top="0.75" bottom="0.75" header="0.3" footer="0.3"/>
  <pageSetup orientation="portrait" r:id="rId1"/>
  <ignoredErrors>
    <ignoredError sqref="C8" numberStoredAsText="1"/>
    <ignoredError sqref="E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C0F2883BF19142814769B1B7641731" ma:contentTypeVersion="13" ma:contentTypeDescription="Create a new document." ma:contentTypeScope="" ma:versionID="e076345616cdf462fa8614edc1ab29b2">
  <xsd:schema xmlns:xsd="http://www.w3.org/2001/XMLSchema" xmlns:xs="http://www.w3.org/2001/XMLSchema" xmlns:p="http://schemas.microsoft.com/office/2006/metadata/properties" xmlns:ns3="46b7edfa-4ddc-4062-83bc-793de0113c10" xmlns:ns4="ca6ab531-6e65-49a0-b8f5-1b8a90ec862a" targetNamespace="http://schemas.microsoft.com/office/2006/metadata/properties" ma:root="true" ma:fieldsID="42884ef1a7add7658562eef32dde0f71" ns3:_="" ns4:_="">
    <xsd:import namespace="46b7edfa-4ddc-4062-83bc-793de0113c10"/>
    <xsd:import namespace="ca6ab531-6e65-49a0-b8f5-1b8a90ec86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7edfa-4ddc-4062-83bc-793de0113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ab531-6e65-49a0-b8f5-1b8a90ec86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2B4F-F8A0-405E-B9A3-D1C2271D7C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740C5-D79E-4674-B854-48FFB556BB1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F7C2167-C143-4598-9C4E-20A70236FB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0C7EDF9-111F-4782-8261-86481C114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7edfa-4ddc-4062-83bc-793de0113c10"/>
    <ds:schemaRef ds:uri="ca6ab531-6e65-49a0-b8f5-1b8a90ec8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รายการราคาวัตถุดิบ</vt:lpstr>
      <vt:lpstr>เมนูตัวอย่าง</vt:lpstr>
      <vt:lpstr>Ingredients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Oosthuisen, Kirsty</dc:creator>
  <cp:keywords/>
  <dc:description/>
  <cp:lastModifiedBy>Yingamnuaychai, Mongkon</cp:lastModifiedBy>
  <cp:revision/>
  <dcterms:created xsi:type="dcterms:W3CDTF">2017-11-03T13:45:57Z</dcterms:created>
  <dcterms:modified xsi:type="dcterms:W3CDTF">2023-02-03T09:25:58Z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0x01010067C0F2883BF19142814769B1B7641731</vt:lpwstr>
  </property>
</Properties>
</file>